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ipuig1\OneDrive - hospitalclinicdebarcelona\4. Subvencions i Altres projectes\Pla Antifrau HC MRR 2022\4. Adhesio HCB Pla Antifrau Catalunya Març 2023\"/>
    </mc:Choice>
  </mc:AlternateContent>
  <xr:revisionPtr revIDLastSave="0" documentId="13_ncr:1_{BF0C82FA-7AC3-48A5-8A06-AEF1AC95A38C}" xr6:coauthVersionLast="47" xr6:coauthVersionMax="47" xr10:uidLastSave="{00000000-0000-0000-0000-000000000000}"/>
  <bookViews>
    <workbookView xWindow="28680" yWindow="-120" windowWidth="29040" windowHeight="17640" tabRatio="762" activeTab="2" xr2:uid="{00000000-000D-0000-FFFF-FFFF00000000}"/>
  </bookViews>
  <sheets>
    <sheet name="1. Mapa de riscos " sheetId="4" r:id="rId1"/>
    <sheet name="Impacte sobre objectius" sheetId="7" r:id="rId2"/>
    <sheet name="2. Càlcul de risc residual" sheetId="6" r:id="rId3"/>
  </sheets>
  <definedNames>
    <definedName name="_xlnm._FilterDatabase" localSheetId="0" hidden="1">'1. Mapa de riscos '!$B$4:$Y$8</definedName>
    <definedName name="_xlnm.Print_Area" localSheetId="0">'1. Mapa de riscos '!$A$1:$AA$8</definedName>
    <definedName name="_xlnm.Print_Area" localSheetId="2">'2. Càlcul de risc residual'!$A$1:$S$5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6" l="1"/>
  <c r="R6" i="6"/>
  <c r="O8" i="4"/>
  <c r="O7" i="4"/>
  <c r="O6" i="4"/>
  <c r="M11" i="6"/>
  <c r="M10" i="6"/>
  <c r="O11" i="6"/>
  <c r="O10" i="6"/>
  <c r="P10" i="6"/>
  <c r="O9" i="6"/>
  <c r="O8" i="6"/>
  <c r="O6" i="6"/>
  <c r="L9" i="6"/>
  <c r="L8" i="6"/>
  <c r="J8" i="4"/>
  <c r="J7" i="4"/>
  <c r="M8" i="6" s="1"/>
  <c r="J6" i="4"/>
  <c r="M6" i="6" s="1"/>
  <c r="L11" i="6"/>
  <c r="L10" i="6"/>
  <c r="M9" i="6" l="1"/>
  <c r="P8" i="6"/>
  <c r="Q11" i="6"/>
  <c r="N8" i="6" l="1"/>
  <c r="Q8" i="6"/>
  <c r="Q9" i="6"/>
  <c r="Q10" i="6"/>
  <c r="R10" i="6" s="1"/>
  <c r="N10" i="6"/>
  <c r="R8" i="6" l="1"/>
  <c r="L7" i="6" l="1"/>
  <c r="L6" i="6"/>
  <c r="O7" i="6" l="1"/>
  <c r="M7" i="6"/>
  <c r="N6" i="6" s="1"/>
  <c r="Q7" i="6" l="1"/>
  <c r="P6" i="6"/>
</calcChain>
</file>

<file path=xl/sharedStrings.xml><?xml version="1.0" encoding="utf-8"?>
<sst xmlns="http://schemas.openxmlformats.org/spreadsheetml/2006/main" count="186" uniqueCount="106">
  <si>
    <t>Identificació del risc</t>
  </si>
  <si>
    <t>Valoració del risc</t>
  </si>
  <si>
    <t>Identificació dels controls existents</t>
  </si>
  <si>
    <t>Llindar del risc</t>
  </si>
  <si>
    <t>Pla d'acció</t>
  </si>
  <si>
    <t>Ítem</t>
  </si>
  <si>
    <t>Àrea de risc</t>
  </si>
  <si>
    <t>Subàrea de risc</t>
  </si>
  <si>
    <t>Unitats responsables</t>
  </si>
  <si>
    <t>Procés/Assumpte susceptible de risc</t>
  </si>
  <si>
    <t>Factors potenciadors/perpetuadors del risc</t>
  </si>
  <si>
    <t>Factor de risc</t>
  </si>
  <si>
    <t>Tractament</t>
  </si>
  <si>
    <t xml:space="preserve">Responsable de la acción </t>
  </si>
  <si>
    <t>Mesura preventiva</t>
  </si>
  <si>
    <t>Responsable</t>
  </si>
  <si>
    <t>Data límit d'implementació</t>
  </si>
  <si>
    <t>Periodicitat del seguiment</t>
  </si>
  <si>
    <t>Mesura contingent</t>
  </si>
  <si>
    <t>Recursos necessaris per implementar-la</t>
  </si>
  <si>
    <t>Alerta per posar-la en marxa</t>
  </si>
  <si>
    <t>Probabilitat</t>
  </si>
  <si>
    <t>Impacte</t>
  </si>
  <si>
    <t>Nivell</t>
  </si>
  <si>
    <t>Baix</t>
  </si>
  <si>
    <t>Mecanismes de control</t>
  </si>
  <si>
    <t>Valoració del mecanisme de control</t>
  </si>
  <si>
    <t>Naturalesa</t>
  </si>
  <si>
    <t>Freqüència</t>
  </si>
  <si>
    <t>Documentació</t>
  </si>
  <si>
    <t>Automatització</t>
  </si>
  <si>
    <t>Preventiu</t>
  </si>
  <si>
    <t>Correctiu</t>
  </si>
  <si>
    <t>Detectiu</t>
  </si>
  <si>
    <t>Periòdic</t>
  </si>
  <si>
    <t>Ocasional</t>
  </si>
  <si>
    <t>Documentat</t>
  </si>
  <si>
    <t>No documentat</t>
  </si>
  <si>
    <t>Automàtic</t>
  </si>
  <si>
    <t xml:space="preserve">Manual </t>
  </si>
  <si>
    <t> </t>
  </si>
  <si>
    <t>Mitjà</t>
  </si>
  <si>
    <t>Risc inherent</t>
  </si>
  <si>
    <t>Risc residual</t>
  </si>
  <si>
    <t>Assumir el risc</t>
  </si>
  <si>
    <t>Ponderació total</t>
  </si>
  <si>
    <t>Ponderació del risc de probabilitat</t>
  </si>
  <si>
    <t>Ponderació mitjana del risc probabilitat</t>
  </si>
  <si>
    <t>Ponderació del risc d'impacte</t>
  </si>
  <si>
    <t>Ponderació mitjana del risc d'impacte</t>
  </si>
  <si>
    <t>Risc residual total</t>
  </si>
  <si>
    <t>Categoria del risc residual</t>
  </si>
  <si>
    <t>Mitjana del risc residual total</t>
  </si>
  <si>
    <t>Pla de mesures antifrau en l’execució d’actuacions finançades pels fons del Mecanisme de Recuperació i Resiliència a l'Hospital Clínic de Barcelona
Annex 1. Mapa de riscos de l'Hospital Clínic de Barcelona</t>
  </si>
  <si>
    <t>Gestió i direcció de persones</t>
  </si>
  <si>
    <t>Contractació de personal</t>
  </si>
  <si>
    <t>Direcció per les Persones</t>
  </si>
  <si>
    <t>Intern</t>
  </si>
  <si>
    <t>Valorar emprendre alguna mesura</t>
  </si>
  <si>
    <t>Taula 1. Determinació de la gravetat de les conseqüències per als objectius</t>
  </si>
  <si>
    <t>Àrea de Risc: Subvencions rebudes</t>
  </si>
  <si>
    <t>Si el risc de corrupció es materialitza podria:</t>
  </si>
  <si>
    <t>Sí</t>
  </si>
  <si>
    <t>No</t>
  </si>
  <si>
    <t>Afectar el compliment de metes i objectius de l'entitat?</t>
  </si>
  <si>
    <t>X</t>
  </si>
  <si>
    <t>Afectar la generació dels productes o la prestació de serveis per part de l'entitat?</t>
  </si>
  <si>
    <t>Donar lloc al detriment de qualitat de vida de la comunitat per la pèrdua del bé o serveis o els recursos públics?</t>
  </si>
  <si>
    <t>Generar pèrdua de confiança de l'entitat, afectant-ne la reputació?</t>
  </si>
  <si>
    <t>Generar pèrdua de recursos econòmics?</t>
  </si>
  <si>
    <t>Generar pèrdua d'informació de l'entitat?</t>
  </si>
  <si>
    <t>Generar intervenció dels òrgans de control extern, de la Fiscalia, l’Agència de Protecció de Dades, l’Oficina Anticorrupció, la Sindicatura de Comptes, o un altre ens?</t>
  </si>
  <si>
    <t>Donar lloc a processos sancionadors o disciplinaris?</t>
  </si>
  <si>
    <t>Donar lloc a processos penals?</t>
  </si>
  <si>
    <t>Un cop contestades aquestes preguntes, es fa un recompte del nombre de respostes i se segueix la regla numèrica següent a través de la qual s’assigna també una puntuació:</t>
  </si>
  <si>
    <t> Si es respon afirmativament entre 1 i 3 preguntes, l'impacte es preveu baix. 1 punt.</t>
  </si>
  <si>
    <t>3 respostes afirmatives en el risc específic de "Subvencions rebudes".</t>
  </si>
  <si>
    <t> Si es respon afirmativament entre 4 i 6 preguntes, l'impacte es preveu mitjà. 2 punts.</t>
  </si>
  <si>
    <t> Si es respon afirmativament entre 7 i 9 preguntes, l'impacte es preveu alt. 3 punts.</t>
  </si>
  <si>
    <t>1. Selecció de personal temporal</t>
  </si>
  <si>
    <t>x</t>
  </si>
  <si>
    <t xml:space="preserve">1 punt </t>
  </si>
  <si>
    <t>2. Criteris de competència i idoneïtat</t>
  </si>
  <si>
    <t>2 punts</t>
  </si>
  <si>
    <t>3. Compliment normativa en matèria retributiva</t>
  </si>
  <si>
    <t>En funció de les característiques en el procés de selecció (urgència, característiques i requisits del lloc i estament), no disposició d'uns criteris adequats d'idoneïtat en la selecció del personal temporal no mèdic.</t>
  </si>
  <si>
    <t>Selecció de personal: Coneixença prèvia de candidats, amb risc de no compliment dels principis de mèrit i capacitat en les contractacions de personal</t>
  </si>
  <si>
    <t>Modificacions de l'objecte del contracte laboral en personal temporal per causes imprevistes. Assignació de tasques addicionals i diferents a l'objecte de contracte en persones contractades de forma temporal amb motiu de necessitats surgides a l'hospital durant el períde del contracte.</t>
  </si>
  <si>
    <t>Necessitat que s'ha de cobrir a curt termini.</t>
  </si>
  <si>
    <t>1) Participació de la unitat de selecció de personal per efectuar un cribatge inicial corrucular i de perfil en funció de les caractyerístiques de l'oferta presentada.</t>
  </si>
  <si>
    <t>Total</t>
  </si>
  <si>
    <t xml:space="preserve"> 1) Notificació a l'Institut /Àrea/Centre del detall de les tasques assignades segons contracte de treball, amb avís de no poder modificar-</t>
  </si>
  <si>
    <t>Mitja</t>
  </si>
  <si>
    <t xml:space="preserve"> 2) Sol.licitud d'un informe final de tasques efectuades en la finalització del contracte</t>
  </si>
  <si>
    <t>2) Seguiment amb l'Institut/Centre/àrfea de l'hospital per avaluar la idoneïtat del personal contractat temporal.</t>
  </si>
  <si>
    <t>1) Participació de la unitat de selecció de personal per efectuar un cribatge inicial curricular i de perfil en funció de les característiques de l'oferta presentada.</t>
  </si>
  <si>
    <t>2) Seguiment amb l'Institut/Centre/àrfea de l'hospital per avaluar la idoneÍtat del personal contractat temporal.</t>
  </si>
  <si>
    <t>Direcció per les persones (DpD)</t>
  </si>
  <si>
    <t>Mensual</t>
  </si>
  <si>
    <t>Direcció per les persones (DpD). Contractació</t>
  </si>
  <si>
    <t>NA</t>
  </si>
  <si>
    <t>Modificacions de l' objecte del contracte laboral en personal temporal per causes imprevistes. Assignació de tasques addicionals i diferents a l'objecte de contracte en persones contractades de forma temporal amb motiu de necessitats surgides a l'hospital durant el períde del contracte.</t>
  </si>
  <si>
    <t>1) Participació de la unitat de selecció de personal per efectuar un cribatge inicial curricular i de perfil en funció de les caractyerístiques de l'oferta presentada.
2) Seguiment amb l'Institut/Centre/àrfea de l'hospital per avaluar la idoneÍtat del personal contractat temporal.</t>
  </si>
  <si>
    <t>1) Participació de la unitat de selecció de personal per efectuar un cribatge inicial curricular i de perfil en funció de les característiques de l'oferta presentada.
2) Seguiment amb l'Institut/Centre/Direcció/àrea de l'hospital per avaluar la idoneÍtat del personal contractat temporal.</t>
  </si>
  <si>
    <t xml:space="preserve"> 1) Notificació a l'Institut/Centre/Direcció/Àrea del detall de les tasques assignades segons contracte de treball, amb avís de no poder modificar-
 2) Sol.licitud d'un informe final de tasques efectuades en la finalització del contracte</t>
  </si>
  <si>
    <t xml:space="preserve">Lliurament d'un document d'informació prèvia al màxim responsable de l'Institut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</si>
</sst>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28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8"/>
      <color theme="0"/>
      <name val="Trebuchet MS"/>
      <family val="2"/>
    </font>
    <font>
      <sz val="18"/>
      <color theme="1"/>
      <name val="Trebuchet MS"/>
      <family val="2"/>
    </font>
    <font>
      <b/>
      <sz val="11"/>
      <color theme="1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8"/>
      <color theme="0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b/>
      <sz val="11"/>
      <color rgb="FFE7E6E6"/>
      <name val="Trebuchet MS"/>
      <family val="2"/>
    </font>
    <font>
      <b/>
      <sz val="11"/>
      <color theme="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u/>
      <sz val="11"/>
      <color theme="1"/>
      <name val="Trebuchet MS"/>
      <family val="2"/>
    </font>
    <font>
      <sz val="10"/>
      <color theme="1"/>
      <name val="Trebuchet MS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theme="3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/>
    <xf numFmtId="0" fontId="6" fillId="4" borderId="20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6" fillId="12" borderId="10" xfId="0" applyFont="1" applyFill="1" applyBorder="1" applyAlignment="1">
      <alignment horizontal="center" vertical="center" wrapText="1"/>
    </xf>
    <xf numFmtId="0" fontId="16" fillId="13" borderId="10" xfId="0" applyFont="1" applyFill="1" applyBorder="1" applyAlignment="1">
      <alignment horizontal="center" vertical="center" wrapText="1"/>
    </xf>
    <xf numFmtId="0" fontId="16" fillId="13" borderId="12" xfId="0" applyFont="1" applyFill="1" applyBorder="1" applyAlignment="1">
      <alignment horizontal="center" vertical="center" wrapText="1"/>
    </xf>
    <xf numFmtId="0" fontId="16" fillId="13" borderId="13" xfId="0" applyFont="1" applyFill="1" applyBorder="1" applyAlignment="1">
      <alignment horizontal="center" vertical="center" wrapText="1"/>
    </xf>
    <xf numFmtId="0" fontId="16" fillId="13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14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9" xfId="0" applyFont="1" applyFill="1" applyBorder="1" applyAlignment="1">
      <alignment horizontal="justify" vertical="center" wrapText="1"/>
    </xf>
    <xf numFmtId="0" fontId="12" fillId="0" borderId="0" xfId="0" applyFont="1"/>
    <xf numFmtId="0" fontId="20" fillId="0" borderId="0" xfId="0" applyFont="1"/>
    <xf numFmtId="0" fontId="6" fillId="15" borderId="0" xfId="0" applyFont="1" applyFill="1"/>
    <xf numFmtId="0" fontId="6" fillId="0" borderId="24" xfId="0" applyFont="1" applyBorder="1"/>
    <xf numFmtId="0" fontId="12" fillId="0" borderId="25" xfId="0" applyFont="1" applyBorder="1"/>
    <xf numFmtId="0" fontId="6" fillId="0" borderId="26" xfId="0" applyFont="1" applyBorder="1" applyAlignment="1">
      <alignment horizontal="center"/>
    </xf>
    <xf numFmtId="0" fontId="12" fillId="0" borderId="27" xfId="0" applyFont="1" applyBorder="1"/>
    <xf numFmtId="0" fontId="12" fillId="0" borderId="28" xfId="0" applyFont="1" applyBorder="1" applyAlignment="1">
      <alignment horizontal="center"/>
    </xf>
    <xf numFmtId="0" fontId="12" fillId="0" borderId="29" xfId="0" applyFont="1" applyBorder="1"/>
    <xf numFmtId="0" fontId="12" fillId="0" borderId="30" xfId="0" applyFont="1" applyBorder="1"/>
    <xf numFmtId="0" fontId="12" fillId="0" borderId="31" xfId="0" applyFont="1" applyBorder="1" applyAlignment="1">
      <alignment horizontal="center"/>
    </xf>
    <xf numFmtId="0" fontId="12" fillId="0" borderId="0" xfId="0" applyFont="1" applyBorder="1"/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6" fillId="0" borderId="24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2" fillId="15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2" fillId="18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4" fillId="5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wrapText="1"/>
    </xf>
    <xf numFmtId="0" fontId="21" fillId="0" borderId="26" xfId="0" applyFont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3" fillId="2" borderId="17" xfId="0" applyFont="1" applyFill="1" applyBorder="1" applyAlignment="1">
      <alignment wrapText="1"/>
    </xf>
    <xf numFmtId="0" fontId="12" fillId="2" borderId="17" xfId="0" applyFont="1" applyFill="1" applyBorder="1" applyAlignment="1">
      <alignment wrapText="1"/>
    </xf>
    <xf numFmtId="0" fontId="13" fillId="11" borderId="10" xfId="0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19" fillId="15" borderId="14" xfId="0" applyFont="1" applyFill="1" applyBorder="1" applyAlignment="1">
      <alignment horizontal="center" vertical="center" wrapText="1"/>
    </xf>
    <xf numFmtId="0" fontId="19" fillId="15" borderId="12" xfId="0" applyFont="1" applyFill="1" applyBorder="1" applyAlignment="1">
      <alignment horizontal="center" vertical="center" wrapText="1"/>
    </xf>
    <xf numFmtId="0" fontId="16" fillId="14" borderId="14" xfId="0" applyFont="1" applyFill="1" applyBorder="1" applyAlignment="1">
      <alignment horizontal="center" vertical="center" wrapText="1"/>
    </xf>
    <xf numFmtId="0" fontId="16" fillId="14" borderId="12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9" fillId="16" borderId="14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81BB59"/>
      <color rgb="FFBDCBD5"/>
      <color rgb="FFFF7C80"/>
      <color rgb="FFFF66FF"/>
      <color rgb="FFFF33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269875</xdr:colOff>
      <xdr:row>0</xdr:row>
      <xdr:rowOff>322985</xdr:rowOff>
    </xdr:from>
    <xdr:to>
      <xdr:col>2</xdr:col>
      <xdr:colOff>1184275</xdr:colOff>
      <xdr:row>0</xdr:row>
      <xdr:rowOff>799235</xdr:rowOff>
    </xdr:to>
    <xdr:pic>
      <xdr:nvPicPr>
        <xdr:cNvPr id="2" name="Imatge 1" descr="Next Generation Catalunya. Generatliat de Catalun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22985"/>
          <a:ext cx="37338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548471</xdr:colOff>
      <xdr:row>0</xdr:row>
      <xdr:rowOff>53666</xdr:rowOff>
    </xdr:from>
    <xdr:to>
      <xdr:col>4</xdr:col>
      <xdr:colOff>1508676</xdr:colOff>
      <xdr:row>0</xdr:row>
      <xdr:rowOff>1008768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23EE9B-E05D-490E-968B-251A3F6BE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0096" y="53666"/>
          <a:ext cx="2410545" cy="962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1</xdr:row>
      <xdr:rowOff>0</xdr:rowOff>
    </xdr:from>
    <xdr:to>
      <xdr:col>4</xdr:col>
      <xdr:colOff>227985</xdr:colOff>
      <xdr:row>5</xdr:row>
      <xdr:rowOff>116056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BEA70F-3CC6-4AEF-A6EF-9902B6220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857" y="180975"/>
          <a:ext cx="2458528" cy="839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277091</xdr:colOff>
      <xdr:row>0</xdr:row>
      <xdr:rowOff>323272</xdr:rowOff>
    </xdr:from>
    <xdr:to>
      <xdr:col>0</xdr:col>
      <xdr:colOff>3829858</xdr:colOff>
      <xdr:row>0</xdr:row>
      <xdr:rowOff>799522</xdr:rowOff>
    </xdr:to>
    <xdr:pic>
      <xdr:nvPicPr>
        <xdr:cNvPr id="2" name="Imatge 1" descr="Next Generation Catalunya. Generatliat de Catalun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323272"/>
          <a:ext cx="372571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4095750</xdr:colOff>
      <xdr:row>0</xdr:row>
      <xdr:rowOff>0</xdr:rowOff>
    </xdr:from>
    <xdr:to>
      <xdr:col>1</xdr:col>
      <xdr:colOff>1501140</xdr:colOff>
      <xdr:row>0</xdr:row>
      <xdr:rowOff>1048041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359D6-98B0-433A-B752-0DE22E3F1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0" y="0"/>
          <a:ext cx="2600325" cy="1038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Next Generation EU">
      <a:dk1>
        <a:sysClr val="windowText" lastClr="000000"/>
      </a:dk1>
      <a:lt1>
        <a:sysClr val="window" lastClr="FFFFFF"/>
      </a:lt1>
      <a:dk2>
        <a:srgbClr val="2D2E82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2D2E82"/>
      </a:hlink>
      <a:folHlink>
        <a:srgbClr val="2D2E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66"/>
  <sheetViews>
    <sheetView view="pageBreakPreview" topLeftCell="G1" zoomScaleNormal="78" zoomScaleSheetLayoutView="100" workbookViewId="0">
      <selection activeCell="A9" sqref="A9"/>
    </sheetView>
  </sheetViews>
  <sheetFormatPr defaultColWidth="11.44140625" defaultRowHeight="13.8" x14ac:dyDescent="0.25"/>
  <cols>
    <col min="1" max="1" width="8.88671875" style="4" customWidth="1"/>
    <col min="2" max="2" width="31.109375" style="1" customWidth="1"/>
    <col min="3" max="3" width="35.5546875" style="1" customWidth="1"/>
    <col min="4" max="4" width="21.5546875" style="1" customWidth="1"/>
    <col min="5" max="5" width="128.33203125" style="5" customWidth="1"/>
    <col min="6" max="6" width="71.109375" style="5" customWidth="1"/>
    <col min="7" max="7" width="16.5546875" style="5" customWidth="1"/>
    <col min="8" max="8" width="9.44140625" style="2" customWidth="1"/>
    <col min="9" max="11" width="7.44140625" style="2" customWidth="1"/>
    <col min="12" max="12" width="167.5546875" style="6" customWidth="1"/>
    <col min="13" max="13" width="13" style="2" customWidth="1"/>
    <col min="14" max="15" width="8.6640625" style="2" customWidth="1"/>
    <col min="16" max="16" width="15.6640625" style="2" customWidth="1"/>
    <col min="17" max="17" width="25.88671875" style="6" hidden="1" customWidth="1"/>
    <col min="18" max="24" width="25.88671875" style="6" customWidth="1"/>
    <col min="25" max="25" width="17.6640625" style="3" customWidth="1"/>
    <col min="26" max="27" width="25.88671875" style="6" customWidth="1"/>
    <col min="28" max="16384" width="11.44140625" style="1"/>
  </cols>
  <sheetData>
    <row r="1" spans="1:127" ht="87.9" customHeight="1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127" s="7" customFormat="1" ht="86.1" customHeight="1" x14ac:dyDescent="0.25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70"/>
      <c r="AA2" s="70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</row>
    <row r="3" spans="1:127" ht="18.75" customHeight="1" x14ac:dyDescent="0.3">
      <c r="A3" s="78" t="s">
        <v>0</v>
      </c>
      <c r="B3" s="79"/>
      <c r="C3" s="79"/>
      <c r="D3" s="79"/>
      <c r="E3" s="79"/>
      <c r="F3" s="79"/>
      <c r="G3" s="79"/>
      <c r="H3" s="80" t="s">
        <v>1</v>
      </c>
      <c r="I3" s="80"/>
      <c r="J3" s="80"/>
      <c r="K3" s="80"/>
      <c r="L3" s="8" t="s">
        <v>2</v>
      </c>
      <c r="M3" s="81" t="s">
        <v>3</v>
      </c>
      <c r="N3" s="82"/>
      <c r="O3" s="82"/>
      <c r="P3" s="74" t="s">
        <v>4</v>
      </c>
      <c r="Q3" s="75"/>
      <c r="R3" s="75"/>
      <c r="S3" s="75"/>
      <c r="T3" s="75"/>
      <c r="U3" s="75"/>
      <c r="V3" s="75"/>
      <c r="W3" s="75"/>
      <c r="X3" s="75"/>
      <c r="Y3" s="75"/>
      <c r="Z3" s="75"/>
      <c r="AA3" s="76"/>
    </row>
    <row r="4" spans="1:127" ht="16.5" customHeight="1" x14ac:dyDescent="0.25">
      <c r="A4" s="83" t="s">
        <v>5</v>
      </c>
      <c r="B4" s="71" t="s">
        <v>6</v>
      </c>
      <c r="C4" s="71" t="s">
        <v>7</v>
      </c>
      <c r="D4" s="71" t="s">
        <v>8</v>
      </c>
      <c r="E4" s="71" t="s">
        <v>9</v>
      </c>
      <c r="F4" s="77" t="s">
        <v>10</v>
      </c>
      <c r="G4" s="71" t="s">
        <v>11</v>
      </c>
      <c r="H4" s="85" t="s">
        <v>42</v>
      </c>
      <c r="I4" s="85"/>
      <c r="J4" s="85"/>
      <c r="K4" s="85"/>
      <c r="L4" s="71" t="s">
        <v>25</v>
      </c>
      <c r="M4" s="73" t="s">
        <v>43</v>
      </c>
      <c r="N4" s="73"/>
      <c r="O4" s="73"/>
      <c r="P4" s="55" t="s">
        <v>12</v>
      </c>
      <c r="Q4" s="57" t="s">
        <v>13</v>
      </c>
      <c r="R4" s="59" t="s">
        <v>14</v>
      </c>
      <c r="S4" s="59" t="s">
        <v>15</v>
      </c>
      <c r="T4" s="59" t="s">
        <v>19</v>
      </c>
      <c r="U4" s="59" t="s">
        <v>16</v>
      </c>
      <c r="V4" s="59" t="s">
        <v>17</v>
      </c>
      <c r="W4" s="59" t="s">
        <v>18</v>
      </c>
      <c r="X4" s="59" t="s">
        <v>15</v>
      </c>
      <c r="Y4" s="57" t="s">
        <v>19</v>
      </c>
      <c r="Z4" s="59" t="s">
        <v>16</v>
      </c>
      <c r="AA4" s="60" t="s">
        <v>20</v>
      </c>
    </row>
    <row r="5" spans="1:127" ht="29.25" customHeight="1" x14ac:dyDescent="0.25">
      <c r="A5" s="84"/>
      <c r="B5" s="72"/>
      <c r="C5" s="72"/>
      <c r="D5" s="72"/>
      <c r="E5" s="72"/>
      <c r="F5" s="71"/>
      <c r="G5" s="72"/>
      <c r="H5" s="9" t="s">
        <v>21</v>
      </c>
      <c r="I5" s="9" t="s">
        <v>22</v>
      </c>
      <c r="J5" s="9" t="s">
        <v>90</v>
      </c>
      <c r="K5" s="9" t="s">
        <v>23</v>
      </c>
      <c r="L5" s="72"/>
      <c r="M5" s="9" t="s">
        <v>21</v>
      </c>
      <c r="N5" s="9" t="s">
        <v>22</v>
      </c>
      <c r="O5" s="9" t="s">
        <v>90</v>
      </c>
      <c r="P5" s="9" t="s">
        <v>23</v>
      </c>
      <c r="Q5" s="56"/>
      <c r="R5" s="58"/>
      <c r="S5" s="57"/>
      <c r="T5" s="57"/>
      <c r="U5" s="57"/>
      <c r="V5" s="57"/>
      <c r="W5" s="57"/>
      <c r="X5" s="57"/>
      <c r="Y5" s="57"/>
      <c r="Z5" s="58"/>
      <c r="AA5" s="57"/>
      <c r="AB5" s="61"/>
    </row>
    <row r="6" spans="1:127" ht="90.75" customHeight="1" x14ac:dyDescent="0.25">
      <c r="A6" s="10">
        <v>1</v>
      </c>
      <c r="B6" s="11" t="s">
        <v>54</v>
      </c>
      <c r="C6" s="23" t="s">
        <v>55</v>
      </c>
      <c r="D6" s="12" t="s">
        <v>56</v>
      </c>
      <c r="E6" s="63" t="s">
        <v>86</v>
      </c>
      <c r="F6" s="11" t="s">
        <v>88</v>
      </c>
      <c r="G6" s="24" t="s">
        <v>57</v>
      </c>
      <c r="H6" s="12">
        <v>3</v>
      </c>
      <c r="I6" s="12">
        <v>1</v>
      </c>
      <c r="J6" s="12">
        <f>+H6*I6</f>
        <v>3</v>
      </c>
      <c r="K6" s="53" t="s">
        <v>24</v>
      </c>
      <c r="L6" s="13" t="s">
        <v>102</v>
      </c>
      <c r="M6" s="24">
        <v>2.3999999999999995</v>
      </c>
      <c r="N6" s="24">
        <v>0.8</v>
      </c>
      <c r="O6" s="65">
        <f>+M6*N6</f>
        <v>1.9199999999999997</v>
      </c>
      <c r="P6" s="53" t="s">
        <v>24</v>
      </c>
      <c r="Q6" s="24" t="s">
        <v>44</v>
      </c>
      <c r="R6" s="14"/>
      <c r="S6" s="12"/>
      <c r="T6" s="14"/>
      <c r="U6" s="14"/>
      <c r="V6" s="14"/>
      <c r="W6" s="14"/>
      <c r="X6" s="14"/>
      <c r="Y6" s="14"/>
      <c r="Z6" s="14"/>
      <c r="AA6" s="14"/>
      <c r="AB6" s="15"/>
    </row>
    <row r="7" spans="1:127" ht="90.75" customHeight="1" x14ac:dyDescent="0.25">
      <c r="A7" s="10">
        <v>2</v>
      </c>
      <c r="B7" s="11" t="s">
        <v>54</v>
      </c>
      <c r="C7" s="23" t="s">
        <v>55</v>
      </c>
      <c r="D7" s="12" t="s">
        <v>56</v>
      </c>
      <c r="E7" s="63" t="s">
        <v>85</v>
      </c>
      <c r="F7" s="11" t="s">
        <v>88</v>
      </c>
      <c r="G7" s="24" t="s">
        <v>57</v>
      </c>
      <c r="H7" s="12">
        <v>4</v>
      </c>
      <c r="I7" s="12">
        <v>1</v>
      </c>
      <c r="J7" s="12">
        <f t="shared" ref="J7:J8" si="0">+H7*I7</f>
        <v>4</v>
      </c>
      <c r="K7" s="54" t="s">
        <v>41</v>
      </c>
      <c r="L7" s="13" t="s">
        <v>103</v>
      </c>
      <c r="M7" s="24">
        <v>3.2</v>
      </c>
      <c r="N7" s="24">
        <v>0.8</v>
      </c>
      <c r="O7" s="65">
        <f t="shared" ref="O7:O8" si="1">+M7*N7</f>
        <v>2.5600000000000005</v>
      </c>
      <c r="P7" s="53" t="s">
        <v>24</v>
      </c>
      <c r="Q7" s="24" t="s">
        <v>44</v>
      </c>
      <c r="R7" s="14"/>
      <c r="S7" s="12"/>
      <c r="T7" s="14"/>
      <c r="U7" s="14"/>
      <c r="V7" s="14"/>
      <c r="W7" s="14"/>
      <c r="X7" s="14"/>
      <c r="Y7" s="14"/>
      <c r="Z7" s="14"/>
      <c r="AA7" s="14"/>
      <c r="AB7" s="15"/>
    </row>
    <row r="8" spans="1:127" ht="90.75" customHeight="1" x14ac:dyDescent="0.25">
      <c r="A8" s="28">
        <v>3</v>
      </c>
      <c r="B8" s="29" t="s">
        <v>54</v>
      </c>
      <c r="C8" s="30" t="s">
        <v>55</v>
      </c>
      <c r="D8" s="31" t="s">
        <v>56</v>
      </c>
      <c r="E8" s="64" t="s">
        <v>101</v>
      </c>
      <c r="F8" s="11" t="s">
        <v>88</v>
      </c>
      <c r="G8" s="32" t="s">
        <v>57</v>
      </c>
      <c r="H8" s="31">
        <v>4</v>
      </c>
      <c r="I8" s="31">
        <v>2</v>
      </c>
      <c r="J8" s="12">
        <f t="shared" si="0"/>
        <v>8</v>
      </c>
      <c r="K8" s="54" t="s">
        <v>41</v>
      </c>
      <c r="L8" s="33" t="s">
        <v>104</v>
      </c>
      <c r="M8" s="32">
        <v>3.2</v>
      </c>
      <c r="N8" s="32">
        <v>1.8</v>
      </c>
      <c r="O8" s="65">
        <f t="shared" si="1"/>
        <v>5.7600000000000007</v>
      </c>
      <c r="P8" s="54" t="s">
        <v>41</v>
      </c>
      <c r="Q8" s="62" t="s">
        <v>58</v>
      </c>
      <c r="R8" s="34" t="s">
        <v>105</v>
      </c>
      <c r="S8" s="31" t="s">
        <v>97</v>
      </c>
      <c r="T8" s="31" t="s">
        <v>100</v>
      </c>
      <c r="U8" s="66">
        <v>45017</v>
      </c>
      <c r="V8" s="31" t="s">
        <v>98</v>
      </c>
      <c r="W8" s="31"/>
      <c r="X8" s="31" t="s">
        <v>99</v>
      </c>
      <c r="Y8" s="31" t="s">
        <v>100</v>
      </c>
      <c r="Z8" s="66">
        <v>45017</v>
      </c>
      <c r="AA8" s="31" t="s">
        <v>100</v>
      </c>
      <c r="AB8" s="35"/>
    </row>
    <row r="9" spans="1:127" ht="99" customHeight="1" x14ac:dyDescent="0.25">
      <c r="A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127" ht="99" customHeight="1" x14ac:dyDescent="0.25">
      <c r="A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127" ht="99" customHeight="1" x14ac:dyDescent="0.25">
      <c r="A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127" ht="99" customHeight="1" x14ac:dyDescent="0.25">
      <c r="A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127" ht="99" customHeight="1" x14ac:dyDescent="0.25">
      <c r="A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127" x14ac:dyDescent="0.25">
      <c r="A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127" x14ac:dyDescent="0.25">
      <c r="A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127" x14ac:dyDescent="0.25">
      <c r="A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16">
    <mergeCell ref="A1:AA1"/>
    <mergeCell ref="A2:AA2"/>
    <mergeCell ref="L4:L5"/>
    <mergeCell ref="M4:O4"/>
    <mergeCell ref="P3:AA3"/>
    <mergeCell ref="F4:F5"/>
    <mergeCell ref="A3:G3"/>
    <mergeCell ref="H3:K3"/>
    <mergeCell ref="M3:O3"/>
    <mergeCell ref="A4:A5"/>
    <mergeCell ref="B4:B5"/>
    <mergeCell ref="C4:C5"/>
    <mergeCell ref="D4:D5"/>
    <mergeCell ref="E4:E5"/>
    <mergeCell ref="G4:G5"/>
    <mergeCell ref="H4:K4"/>
  </mergeCells>
  <hyperlinks>
    <hyperlink ref="I5" location="'Estructura de Riesgos FP'!F3" display="Impacto" xr:uid="{00000000-0004-0000-0000-000000000000}"/>
    <hyperlink ref="H5" location="'Estructura de Riesgos FP'!E3" display="Probabilidad" xr:uid="{00000000-0004-0000-0000-000001000000}"/>
    <hyperlink ref="N5" location="'Estructura de Riesgos FP'!F3" display="Impacto" xr:uid="{00000000-0004-0000-0000-000002000000}"/>
    <hyperlink ref="M5" location="'Estructura de Riesgos FP'!E3" display="Probabilidad" xr:uid="{00000000-0004-0000-0000-000003000000}"/>
  </hyperlinks>
  <pageMargins left="0.70866141732283472" right="0.70866141732283472" top="0.74803149606299213" bottom="0.74803149606299213" header="0.31496062992125984" footer="0.31496062992125984"/>
  <pageSetup scale="30" orientation="landscape" r:id="rId1"/>
  <colBreaks count="1" manualBreakCount="1">
    <brk id="18" max="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B70F-9179-4387-AF84-C1B2CC57328D}">
  <dimension ref="A1:R28"/>
  <sheetViews>
    <sheetView workbookViewId="0">
      <selection activeCell="N42" sqref="N42"/>
    </sheetView>
  </sheetViews>
  <sheetFormatPr defaultRowHeight="14.4" x14ac:dyDescent="0.3"/>
  <cols>
    <col min="1" max="9" width="8.88671875" style="36"/>
    <col min="10" max="10" width="61" style="36" customWidth="1"/>
    <col min="11" max="12" width="8.88671875" style="36"/>
    <col min="18" max="18" width="11.6640625" customWidth="1"/>
  </cols>
  <sheetData>
    <row r="1" spans="1:18" s="36" customFormat="1" x14ac:dyDescent="0.3"/>
    <row r="2" spans="1:18" s="36" customFormat="1" x14ac:dyDescent="0.3"/>
    <row r="3" spans="1:18" s="36" customFormat="1" x14ac:dyDescent="0.3"/>
    <row r="4" spans="1:18" s="36" customFormat="1" x14ac:dyDescent="0.3"/>
    <row r="5" spans="1:18" s="36" customFormat="1" x14ac:dyDescent="0.3"/>
    <row r="6" spans="1:18" s="36" customFormat="1" ht="15" thickBot="1" x14ac:dyDescent="0.35"/>
    <row r="7" spans="1:18" s="36" customFormat="1" x14ac:dyDescent="0.3">
      <c r="K7" s="86" t="s">
        <v>79</v>
      </c>
      <c r="L7" s="87"/>
      <c r="N7" s="86" t="s">
        <v>82</v>
      </c>
      <c r="O7" s="87"/>
      <c r="Q7" s="86" t="s">
        <v>84</v>
      </c>
      <c r="R7" s="87"/>
    </row>
    <row r="8" spans="1:18" s="36" customFormat="1" ht="37.200000000000003" customHeight="1" thickBot="1" x14ac:dyDescent="0.35">
      <c r="A8" s="37" t="s">
        <v>59</v>
      </c>
      <c r="I8" s="38" t="s">
        <v>60</v>
      </c>
      <c r="J8" s="38"/>
      <c r="K8" s="88"/>
      <c r="L8" s="89"/>
      <c r="N8" s="88"/>
      <c r="O8" s="89"/>
      <c r="Q8" s="88"/>
      <c r="R8" s="89"/>
    </row>
    <row r="9" spans="1:18" s="36" customFormat="1" x14ac:dyDescent="0.3">
      <c r="A9" s="39" t="s">
        <v>61</v>
      </c>
      <c r="B9" s="40"/>
      <c r="C9" s="40"/>
      <c r="D9" s="40"/>
      <c r="E9" s="40"/>
      <c r="F9" s="40"/>
      <c r="G9" s="40"/>
      <c r="H9" s="40"/>
      <c r="I9" s="40"/>
      <c r="J9" s="40"/>
      <c r="K9" s="50" t="s">
        <v>62</v>
      </c>
      <c r="L9" s="41" t="s">
        <v>63</v>
      </c>
      <c r="N9" s="50" t="s">
        <v>62</v>
      </c>
      <c r="O9" s="41" t="s">
        <v>63</v>
      </c>
      <c r="Q9" s="50" t="s">
        <v>62</v>
      </c>
      <c r="R9" s="41" t="s">
        <v>63</v>
      </c>
    </row>
    <row r="10" spans="1:18" s="36" customFormat="1" x14ac:dyDescent="0.3">
      <c r="A10" s="42" t="s">
        <v>64</v>
      </c>
      <c r="K10" s="51"/>
      <c r="L10" s="43" t="s">
        <v>65</v>
      </c>
      <c r="N10" s="51"/>
      <c r="O10" s="43" t="s">
        <v>65</v>
      </c>
      <c r="Q10" s="51"/>
      <c r="R10" s="43" t="s">
        <v>65</v>
      </c>
    </row>
    <row r="11" spans="1:18" s="36" customFormat="1" x14ac:dyDescent="0.3">
      <c r="A11" s="42" t="s">
        <v>66</v>
      </c>
      <c r="K11" s="51"/>
      <c r="L11" s="43" t="s">
        <v>65</v>
      </c>
      <c r="N11" s="51"/>
      <c r="O11" s="43" t="s">
        <v>65</v>
      </c>
      <c r="Q11" s="51"/>
      <c r="R11" s="43" t="s">
        <v>65</v>
      </c>
    </row>
    <row r="12" spans="1:18" s="36" customFormat="1" x14ac:dyDescent="0.3">
      <c r="A12" s="42" t="s">
        <v>67</v>
      </c>
      <c r="K12" s="51"/>
      <c r="L12" s="43" t="s">
        <v>65</v>
      </c>
      <c r="N12" s="51"/>
      <c r="O12" s="43" t="s">
        <v>65</v>
      </c>
      <c r="Q12" s="51"/>
      <c r="R12" s="43" t="s">
        <v>65</v>
      </c>
    </row>
    <row r="13" spans="1:18" s="36" customFormat="1" ht="15" thickBot="1" x14ac:dyDescent="0.35">
      <c r="A13" s="44" t="s">
        <v>68</v>
      </c>
      <c r="B13" s="45"/>
      <c r="C13" s="45"/>
      <c r="D13" s="45"/>
      <c r="E13" s="45"/>
      <c r="F13" s="45"/>
      <c r="G13" s="45"/>
      <c r="H13" s="45"/>
      <c r="I13" s="45"/>
      <c r="J13" s="45"/>
      <c r="K13" s="52" t="s">
        <v>65</v>
      </c>
      <c r="L13" s="46"/>
      <c r="N13" s="52" t="s">
        <v>65</v>
      </c>
      <c r="O13" s="46"/>
      <c r="Q13" s="52" t="s">
        <v>65</v>
      </c>
      <c r="R13" s="46"/>
    </row>
    <row r="14" spans="1:18" s="36" customFormat="1" x14ac:dyDescent="0.3"/>
    <row r="15" spans="1:18" s="36" customFormat="1" ht="15" thickBot="1" x14ac:dyDescent="0.35"/>
    <row r="16" spans="1:18" s="36" customFormat="1" x14ac:dyDescent="0.3">
      <c r="A16" s="39" t="s">
        <v>61</v>
      </c>
      <c r="B16" s="40"/>
      <c r="C16" s="40"/>
      <c r="D16" s="40"/>
      <c r="E16" s="40"/>
      <c r="F16" s="40"/>
      <c r="G16" s="40"/>
      <c r="H16" s="40"/>
      <c r="I16" s="40"/>
      <c r="J16" s="40"/>
      <c r="K16" s="50" t="s">
        <v>62</v>
      </c>
      <c r="L16" s="41" t="s">
        <v>63</v>
      </c>
      <c r="N16" s="50" t="s">
        <v>62</v>
      </c>
      <c r="O16" s="41" t="s">
        <v>63</v>
      </c>
      <c r="Q16" s="50" t="s">
        <v>62</v>
      </c>
      <c r="R16" s="41" t="s">
        <v>63</v>
      </c>
    </row>
    <row r="17" spans="1:18" s="36" customFormat="1" x14ac:dyDescent="0.3">
      <c r="A17" s="42" t="s">
        <v>69</v>
      </c>
      <c r="B17" s="47"/>
      <c r="C17" s="47"/>
      <c r="D17" s="47"/>
      <c r="E17" s="47"/>
      <c r="F17" s="47"/>
      <c r="G17" s="47"/>
      <c r="H17" s="47"/>
      <c r="I17" s="47"/>
      <c r="J17" s="47"/>
      <c r="K17" s="51" t="s">
        <v>65</v>
      </c>
      <c r="L17" s="43"/>
      <c r="N17" s="51" t="s">
        <v>65</v>
      </c>
      <c r="O17" s="43"/>
      <c r="Q17" s="51" t="s">
        <v>65</v>
      </c>
      <c r="R17" s="43"/>
    </row>
    <row r="18" spans="1:18" s="36" customFormat="1" x14ac:dyDescent="0.3">
      <c r="A18" s="42" t="s">
        <v>70</v>
      </c>
      <c r="B18" s="47"/>
      <c r="C18" s="47"/>
      <c r="D18" s="47"/>
      <c r="E18" s="47"/>
      <c r="F18" s="47"/>
      <c r="G18" s="47"/>
      <c r="H18" s="47"/>
      <c r="I18" s="47"/>
      <c r="J18" s="47"/>
      <c r="K18" s="51"/>
      <c r="L18" s="43" t="s">
        <v>65</v>
      </c>
      <c r="N18" s="51"/>
      <c r="O18" s="43" t="s">
        <v>65</v>
      </c>
      <c r="Q18" s="51"/>
      <c r="R18" s="43" t="s">
        <v>65</v>
      </c>
    </row>
    <row r="19" spans="1:18" s="36" customFormat="1" x14ac:dyDescent="0.3">
      <c r="A19" s="42" t="s">
        <v>71</v>
      </c>
      <c r="B19" s="47"/>
      <c r="C19" s="47"/>
      <c r="D19" s="47"/>
      <c r="E19" s="47"/>
      <c r="F19" s="47"/>
      <c r="G19" s="47"/>
      <c r="H19" s="47"/>
      <c r="I19" s="47"/>
      <c r="J19" s="47"/>
      <c r="K19" s="51" t="s">
        <v>65</v>
      </c>
      <c r="L19" s="43"/>
      <c r="N19" s="51" t="s">
        <v>65</v>
      </c>
      <c r="O19" s="43"/>
      <c r="Q19" s="51" t="s">
        <v>65</v>
      </c>
      <c r="R19" s="43"/>
    </row>
    <row r="20" spans="1:18" s="36" customFormat="1" x14ac:dyDescent="0.3">
      <c r="A20" s="42" t="s">
        <v>72</v>
      </c>
      <c r="B20" s="47"/>
      <c r="C20" s="47"/>
      <c r="D20" s="47"/>
      <c r="E20" s="47"/>
      <c r="F20" s="47"/>
      <c r="G20" s="47"/>
      <c r="H20" s="47"/>
      <c r="I20" s="47"/>
      <c r="J20" s="47"/>
      <c r="K20" s="51"/>
      <c r="L20" s="43" t="s">
        <v>80</v>
      </c>
      <c r="N20" s="51"/>
      <c r="O20" s="43" t="s">
        <v>80</v>
      </c>
      <c r="Q20" s="51" t="s">
        <v>65</v>
      </c>
      <c r="R20" s="43"/>
    </row>
    <row r="21" spans="1:18" s="36" customFormat="1" ht="15" thickBot="1" x14ac:dyDescent="0.35">
      <c r="A21" s="44" t="s">
        <v>73</v>
      </c>
      <c r="B21" s="45"/>
      <c r="C21" s="45"/>
      <c r="D21" s="45"/>
      <c r="E21" s="45"/>
      <c r="F21" s="45"/>
      <c r="G21" s="45"/>
      <c r="H21" s="45"/>
      <c r="I21" s="45"/>
      <c r="J21" s="45"/>
      <c r="K21" s="52"/>
      <c r="L21" s="46" t="s">
        <v>80</v>
      </c>
      <c r="N21" s="52"/>
      <c r="O21" s="46" t="s">
        <v>80</v>
      </c>
      <c r="Q21" s="52" t="s">
        <v>65</v>
      </c>
      <c r="R21" s="46"/>
    </row>
    <row r="22" spans="1:18" s="36" customFormat="1" ht="15" thickBot="1" x14ac:dyDescent="0.35"/>
    <row r="23" spans="1:18" s="36" customFormat="1" ht="15" thickBot="1" x14ac:dyDescent="0.35">
      <c r="K23" s="90" t="s">
        <v>81</v>
      </c>
      <c r="L23" s="91"/>
      <c r="N23" s="90" t="s">
        <v>81</v>
      </c>
      <c r="O23" s="91"/>
      <c r="Q23" s="90" t="s">
        <v>83</v>
      </c>
      <c r="R23" s="91"/>
    </row>
    <row r="24" spans="1:18" s="36" customFormat="1" x14ac:dyDescent="0.3"/>
    <row r="25" spans="1:18" s="36" customFormat="1" x14ac:dyDescent="0.3">
      <c r="A25" s="36" t="s">
        <v>74</v>
      </c>
    </row>
    <row r="26" spans="1:18" s="36" customFormat="1" x14ac:dyDescent="0.3">
      <c r="A26" s="48" t="s">
        <v>75</v>
      </c>
      <c r="B26" s="48"/>
      <c r="C26" s="48"/>
      <c r="D26" s="48"/>
      <c r="E26" s="48"/>
      <c r="F26" s="48"/>
      <c r="G26" s="48"/>
      <c r="H26" s="48"/>
      <c r="I26" s="49" t="s">
        <v>76</v>
      </c>
      <c r="J26" s="48"/>
    </row>
    <row r="27" spans="1:18" s="36" customFormat="1" x14ac:dyDescent="0.3">
      <c r="A27" s="48" t="s">
        <v>77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8" s="36" customFormat="1" x14ac:dyDescent="0.3">
      <c r="A28" s="36" t="s">
        <v>78</v>
      </c>
    </row>
  </sheetData>
  <mergeCells count="6">
    <mergeCell ref="K7:L8"/>
    <mergeCell ref="K23:L23"/>
    <mergeCell ref="N7:O8"/>
    <mergeCell ref="N23:O23"/>
    <mergeCell ref="Q7:R8"/>
    <mergeCell ref="Q23:R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1"/>
  <sheetViews>
    <sheetView tabSelected="1" topLeftCell="B1" zoomScale="80" zoomScaleNormal="80" workbookViewId="0">
      <selection activeCell="Q10" sqref="Q10"/>
    </sheetView>
  </sheetViews>
  <sheetFormatPr defaultColWidth="9.109375" defaultRowHeight="14.4" x14ac:dyDescent="0.3"/>
  <cols>
    <col min="1" max="1" width="77.88671875" style="17" customWidth="1"/>
    <col min="2" max="2" width="97.88671875" style="17" customWidth="1"/>
    <col min="3" max="7" width="11.88671875" style="16" customWidth="1"/>
    <col min="8" max="8" width="16.109375" style="16" customWidth="1"/>
    <col min="9" max="9" width="18.109375" style="16" customWidth="1"/>
    <col min="10" max="10" width="13.5546875" style="16" customWidth="1"/>
    <col min="11" max="11" width="15.44140625" style="16" customWidth="1"/>
    <col min="12" max="12" width="15.88671875" style="17" customWidth="1"/>
    <col min="13" max="13" width="16.5546875" style="17" customWidth="1"/>
    <col min="14" max="14" width="17.6640625" style="17" customWidth="1"/>
    <col min="15" max="15" width="16.44140625" style="17" customWidth="1"/>
    <col min="16" max="16" width="15.6640625" style="17" customWidth="1"/>
    <col min="17" max="17" width="15.44140625" style="17" customWidth="1"/>
    <col min="18" max="19" width="16.5546875" style="17" customWidth="1"/>
    <col min="20" max="16384" width="9.109375" style="17"/>
  </cols>
  <sheetData>
    <row r="1" spans="1:19" ht="87.6" customHeight="1" x14ac:dyDescent="0.3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15" customHeight="1" x14ac:dyDescent="0.3">
      <c r="A2" s="94" t="s">
        <v>9</v>
      </c>
      <c r="B2" s="99" t="s">
        <v>25</v>
      </c>
      <c r="C2" s="94" t="s">
        <v>26</v>
      </c>
      <c r="D2" s="94"/>
      <c r="E2" s="94"/>
      <c r="F2" s="94"/>
      <c r="G2" s="94"/>
      <c r="H2" s="94"/>
      <c r="I2" s="94"/>
      <c r="J2" s="94"/>
      <c r="K2" s="94"/>
      <c r="L2" s="95" t="s">
        <v>45</v>
      </c>
      <c r="M2" s="95" t="s">
        <v>46</v>
      </c>
      <c r="N2" s="94" t="s">
        <v>47</v>
      </c>
      <c r="O2" s="94" t="s">
        <v>48</v>
      </c>
      <c r="P2" s="94" t="s">
        <v>49</v>
      </c>
      <c r="Q2" s="94" t="s">
        <v>50</v>
      </c>
      <c r="R2" s="94" t="s">
        <v>52</v>
      </c>
      <c r="S2" s="94" t="s">
        <v>51</v>
      </c>
    </row>
    <row r="3" spans="1:19" ht="15" customHeight="1" x14ac:dyDescent="0.3">
      <c r="A3" s="94"/>
      <c r="B3" s="94"/>
      <c r="C3" s="96" t="s">
        <v>27</v>
      </c>
      <c r="D3" s="96"/>
      <c r="E3" s="96"/>
      <c r="F3" s="97" t="s">
        <v>28</v>
      </c>
      <c r="G3" s="97"/>
      <c r="H3" s="96" t="s">
        <v>29</v>
      </c>
      <c r="I3" s="98"/>
      <c r="J3" s="97" t="s">
        <v>30</v>
      </c>
      <c r="K3" s="97"/>
      <c r="L3" s="95"/>
      <c r="M3" s="95"/>
      <c r="N3" s="94"/>
      <c r="O3" s="94"/>
      <c r="P3" s="94"/>
      <c r="Q3" s="94"/>
      <c r="R3" s="94"/>
      <c r="S3" s="94"/>
    </row>
    <row r="4" spans="1:19" x14ac:dyDescent="0.3">
      <c r="A4" s="94"/>
      <c r="B4" s="94"/>
      <c r="C4" s="18" t="s">
        <v>31</v>
      </c>
      <c r="D4" s="18" t="s">
        <v>32</v>
      </c>
      <c r="E4" s="18" t="s">
        <v>33</v>
      </c>
      <c r="F4" s="19" t="s">
        <v>34</v>
      </c>
      <c r="G4" s="19" t="s">
        <v>35</v>
      </c>
      <c r="H4" s="18" t="s">
        <v>36</v>
      </c>
      <c r="I4" s="18" t="s">
        <v>37</v>
      </c>
      <c r="J4" s="20" t="s">
        <v>38</v>
      </c>
      <c r="K4" s="21" t="s">
        <v>39</v>
      </c>
      <c r="L4" s="94"/>
      <c r="M4" s="95"/>
      <c r="N4" s="94"/>
      <c r="O4" s="94"/>
      <c r="P4" s="94"/>
      <c r="Q4" s="94"/>
      <c r="R4" s="94"/>
      <c r="S4" s="94"/>
    </row>
    <row r="5" spans="1:19" x14ac:dyDescent="0.3">
      <c r="A5" s="94"/>
      <c r="B5" s="94"/>
      <c r="C5" s="18">
        <v>0.1</v>
      </c>
      <c r="D5" s="18">
        <v>0.3</v>
      </c>
      <c r="E5" s="18">
        <v>0.2</v>
      </c>
      <c r="F5" s="19">
        <v>0.1</v>
      </c>
      <c r="G5" s="19">
        <v>0.2</v>
      </c>
      <c r="H5" s="18">
        <v>0.2</v>
      </c>
      <c r="I5" s="18">
        <v>0.3</v>
      </c>
      <c r="J5" s="19">
        <v>0.1</v>
      </c>
      <c r="K5" s="22">
        <v>0.2</v>
      </c>
      <c r="L5" s="94"/>
      <c r="M5" s="95"/>
      <c r="N5" s="94"/>
      <c r="O5" s="94"/>
      <c r="P5" s="94"/>
      <c r="Q5" s="94"/>
      <c r="R5" s="94"/>
      <c r="S5" s="94"/>
    </row>
    <row r="6" spans="1:19" ht="29.4" customHeight="1" x14ac:dyDescent="0.3">
      <c r="A6" s="102" t="s">
        <v>86</v>
      </c>
      <c r="B6" s="26" t="s">
        <v>95</v>
      </c>
      <c r="C6" s="27">
        <v>0.1</v>
      </c>
      <c r="D6" s="27" t="s">
        <v>40</v>
      </c>
      <c r="E6" s="27" t="s">
        <v>40</v>
      </c>
      <c r="F6" s="27"/>
      <c r="G6" s="27">
        <v>0.2</v>
      </c>
      <c r="H6" s="27">
        <v>0.2</v>
      </c>
      <c r="I6" s="27" t="s">
        <v>40</v>
      </c>
      <c r="J6" s="27" t="s">
        <v>40</v>
      </c>
      <c r="K6" s="27">
        <v>0.2</v>
      </c>
      <c r="L6" s="25">
        <f>SUM(C6:K6)</f>
        <v>0.7</v>
      </c>
      <c r="M6" s="25">
        <f>L6*'1. Mapa de riscos '!J6</f>
        <v>2.0999999999999996</v>
      </c>
      <c r="N6" s="104">
        <f>AVERAGE(M6:M7)</f>
        <v>2.3999999999999995</v>
      </c>
      <c r="O6" s="25">
        <f>L6*'1. Mapa de riscos '!$I$6</f>
        <v>0.7</v>
      </c>
      <c r="P6" s="104">
        <f>AVERAGE(O6:O7)</f>
        <v>0.79999999999999993</v>
      </c>
      <c r="Q6" s="25">
        <f>M6*O6</f>
        <v>1.4699999999999998</v>
      </c>
      <c r="R6" s="104">
        <f>AVERAGE(Q6:Q7)</f>
        <v>1.9499999999999997</v>
      </c>
      <c r="S6" s="100" t="s">
        <v>24</v>
      </c>
    </row>
    <row r="7" spans="1:19" ht="28.8" x14ac:dyDescent="0.3">
      <c r="A7" s="103"/>
      <c r="B7" s="26" t="s">
        <v>96</v>
      </c>
      <c r="C7" s="27"/>
      <c r="D7" s="27">
        <v>0.3</v>
      </c>
      <c r="E7" s="27" t="s">
        <v>40</v>
      </c>
      <c r="F7" s="27"/>
      <c r="G7" s="27">
        <v>0.2</v>
      </c>
      <c r="H7" s="27">
        <v>0.2</v>
      </c>
      <c r="I7" s="27" t="s">
        <v>40</v>
      </c>
      <c r="J7" s="27" t="s">
        <v>40</v>
      </c>
      <c r="K7" s="27">
        <v>0.2</v>
      </c>
      <c r="L7" s="25">
        <f t="shared" ref="L7" si="0">SUM(C7:K7)</f>
        <v>0.89999999999999991</v>
      </c>
      <c r="M7" s="25">
        <f>L7*'1. Mapa de riscos '!J6</f>
        <v>2.6999999999999997</v>
      </c>
      <c r="N7" s="105"/>
      <c r="O7" s="25">
        <f>L7*'1. Mapa de riscos '!$I$6</f>
        <v>0.89999999999999991</v>
      </c>
      <c r="P7" s="105"/>
      <c r="Q7" s="25">
        <f t="shared" ref="Q7" si="1">M7*O7</f>
        <v>2.4299999999999997</v>
      </c>
      <c r="R7" s="105"/>
      <c r="S7" s="101"/>
    </row>
    <row r="8" spans="1:19" ht="28.8" x14ac:dyDescent="0.3">
      <c r="A8" s="102" t="s">
        <v>85</v>
      </c>
      <c r="B8" s="26" t="s">
        <v>89</v>
      </c>
      <c r="C8" s="27">
        <v>0.1</v>
      </c>
      <c r="D8" s="27" t="s">
        <v>40</v>
      </c>
      <c r="E8" s="27" t="s">
        <v>40</v>
      </c>
      <c r="F8" s="27"/>
      <c r="G8" s="27">
        <v>0.2</v>
      </c>
      <c r="H8" s="27">
        <v>0.2</v>
      </c>
      <c r="I8" s="27" t="s">
        <v>40</v>
      </c>
      <c r="J8" s="27" t="s">
        <v>40</v>
      </c>
      <c r="K8" s="27">
        <v>0.2</v>
      </c>
      <c r="L8" s="25">
        <f>SUM(C8:K8)</f>
        <v>0.7</v>
      </c>
      <c r="M8" s="25">
        <f>L8*'1. Mapa de riscos '!J7</f>
        <v>2.8</v>
      </c>
      <c r="N8" s="104">
        <f>AVERAGE(M8:M9)</f>
        <v>3.1999999999999997</v>
      </c>
      <c r="O8" s="25">
        <f>L8*'1. Mapa de riscos '!$I$7</f>
        <v>0.7</v>
      </c>
      <c r="P8" s="104">
        <f>AVERAGE(O8:O9)</f>
        <v>0.79999999999999993</v>
      </c>
      <c r="Q8" s="25">
        <f>M8*O8</f>
        <v>1.9599999999999997</v>
      </c>
      <c r="R8" s="104">
        <f>AVERAGE(Q8:Q9)</f>
        <v>2.5999999999999996</v>
      </c>
      <c r="S8" s="100" t="s">
        <v>24</v>
      </c>
    </row>
    <row r="9" spans="1:19" ht="40.200000000000003" customHeight="1" x14ac:dyDescent="0.3">
      <c r="A9" s="103"/>
      <c r="B9" s="26" t="s">
        <v>94</v>
      </c>
      <c r="C9" s="27"/>
      <c r="D9" s="27">
        <v>0.3</v>
      </c>
      <c r="E9" s="27" t="s">
        <v>40</v>
      </c>
      <c r="F9" s="27"/>
      <c r="G9" s="27">
        <v>0.2</v>
      </c>
      <c r="H9" s="27">
        <v>0.2</v>
      </c>
      <c r="I9" s="27" t="s">
        <v>40</v>
      </c>
      <c r="J9" s="27" t="s">
        <v>40</v>
      </c>
      <c r="K9" s="27">
        <v>0.2</v>
      </c>
      <c r="L9" s="25">
        <f t="shared" ref="L9" si="2">SUM(C9:K9)</f>
        <v>0.89999999999999991</v>
      </c>
      <c r="M9" s="25">
        <f>L9*'1. Mapa de riscos '!J7</f>
        <v>3.5999999999999996</v>
      </c>
      <c r="N9" s="105"/>
      <c r="O9" s="25">
        <f>L9*'1. Mapa de riscos '!$I$7</f>
        <v>0.89999999999999991</v>
      </c>
      <c r="P9" s="105"/>
      <c r="Q9" s="25">
        <f t="shared" ref="Q9" si="3">M9*O9</f>
        <v>3.2399999999999993</v>
      </c>
      <c r="R9" s="105"/>
      <c r="S9" s="101"/>
    </row>
    <row r="10" spans="1:19" ht="39.6" customHeight="1" x14ac:dyDescent="0.3">
      <c r="A10" s="102" t="s">
        <v>87</v>
      </c>
      <c r="B10" s="26" t="s">
        <v>91</v>
      </c>
      <c r="C10" s="27">
        <v>0.1</v>
      </c>
      <c r="D10" s="27"/>
      <c r="E10" s="27"/>
      <c r="F10" s="27"/>
      <c r="G10" s="27">
        <v>0.2</v>
      </c>
      <c r="H10" s="27">
        <v>0.2</v>
      </c>
      <c r="I10" s="27"/>
      <c r="J10" s="27"/>
      <c r="K10" s="27">
        <v>0.2</v>
      </c>
      <c r="L10" s="25">
        <f t="shared" ref="L10:L11" si="4">SUM(C10:K10)</f>
        <v>0.7</v>
      </c>
      <c r="M10" s="25">
        <f>+L10*'1. Mapa de riscos '!H8</f>
        <v>2.8</v>
      </c>
      <c r="N10" s="104">
        <f>AVERAGE(M10:M11)</f>
        <v>3.1999999999999997</v>
      </c>
      <c r="O10" s="25">
        <f>L10*'1. Mapa de riscos '!$I$8</f>
        <v>1.4</v>
      </c>
      <c r="P10" s="104">
        <f>AVERAGE(O10:O11)</f>
        <v>1.5999999999999999</v>
      </c>
      <c r="Q10" s="25">
        <f t="shared" ref="Q10:Q11" si="5">M10*O10</f>
        <v>3.9199999999999995</v>
      </c>
      <c r="R10" s="104">
        <f>AVERAGE(Q10:Q11)</f>
        <v>5.1999999999999993</v>
      </c>
      <c r="S10" s="106" t="s">
        <v>92</v>
      </c>
    </row>
    <row r="11" spans="1:19" ht="34.950000000000003" customHeight="1" x14ac:dyDescent="0.3">
      <c r="A11" s="103"/>
      <c r="B11" s="26" t="s">
        <v>93</v>
      </c>
      <c r="C11" s="27"/>
      <c r="D11" s="27">
        <v>0.3</v>
      </c>
      <c r="E11" s="27"/>
      <c r="F11" s="27"/>
      <c r="G11" s="27">
        <v>0.2</v>
      </c>
      <c r="H11" s="27">
        <v>0.2</v>
      </c>
      <c r="I11" s="27"/>
      <c r="J11" s="27"/>
      <c r="K11" s="27">
        <v>0.2</v>
      </c>
      <c r="L11" s="25">
        <f t="shared" si="4"/>
        <v>0.89999999999999991</v>
      </c>
      <c r="M11" s="25">
        <f>L11*'1. Mapa de riscos '!H8</f>
        <v>3.5999999999999996</v>
      </c>
      <c r="N11" s="105"/>
      <c r="O11" s="25">
        <f>L11*'1. Mapa de riscos '!$I$8</f>
        <v>1.7999999999999998</v>
      </c>
      <c r="P11" s="105"/>
      <c r="Q11" s="25">
        <f t="shared" si="5"/>
        <v>6.4799999999999986</v>
      </c>
      <c r="R11" s="105"/>
      <c r="S11" s="107"/>
    </row>
  </sheetData>
  <mergeCells count="31">
    <mergeCell ref="A10:A11"/>
    <mergeCell ref="N10:N11"/>
    <mergeCell ref="P10:P11"/>
    <mergeCell ref="R10:R11"/>
    <mergeCell ref="S10:S11"/>
    <mergeCell ref="S8:S9"/>
    <mergeCell ref="A6:A7"/>
    <mergeCell ref="N6:N7"/>
    <mergeCell ref="P6:P7"/>
    <mergeCell ref="R6:R7"/>
    <mergeCell ref="A8:A9"/>
    <mergeCell ref="N8:N9"/>
    <mergeCell ref="P8:P9"/>
    <mergeCell ref="R8:R9"/>
    <mergeCell ref="S6:S7"/>
    <mergeCell ref="A1:S1"/>
    <mergeCell ref="S2:S5"/>
    <mergeCell ref="M2:M5"/>
    <mergeCell ref="O2:O5"/>
    <mergeCell ref="Q2:Q5"/>
    <mergeCell ref="R2:R5"/>
    <mergeCell ref="N2:N5"/>
    <mergeCell ref="P2:P5"/>
    <mergeCell ref="L2:L5"/>
    <mergeCell ref="C3:E3"/>
    <mergeCell ref="F3:G3"/>
    <mergeCell ref="H3:I3"/>
    <mergeCell ref="J3:K3"/>
    <mergeCell ref="A2:A5"/>
    <mergeCell ref="B2:B5"/>
    <mergeCell ref="C2:K2"/>
  </mergeCells>
  <pageMargins left="0.39370078740157483" right="0.23622047244094491" top="0.98425196850393704" bottom="0.74803149606299213" header="0.31496062992125984" footer="0.31496062992125984"/>
  <pageSetup paperSize="8" scale="7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172cb9b-8d01-4c70-ad7e-e3825cab99ec">
      <UserInfo>
        <DisplayName>Teixido Teixido, Maria</DisplayName>
        <AccountId>158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73A71F9266D44A4A3CE78279F0943" ma:contentTypeVersion="12" ma:contentTypeDescription="Crea un document nou" ma:contentTypeScope="" ma:versionID="cea4e437375769a316ab9306d793a16e">
  <xsd:schema xmlns:xsd="http://www.w3.org/2001/XMLSchema" xmlns:xs="http://www.w3.org/2001/XMLSchema" xmlns:p="http://schemas.microsoft.com/office/2006/metadata/properties" xmlns:ns2="8ae472bc-4104-4647-9818-89ace5f4c3bd" xmlns:ns3="7172cb9b-8d01-4c70-ad7e-e3825cab99ec" targetNamespace="http://schemas.microsoft.com/office/2006/metadata/properties" ma:root="true" ma:fieldsID="f298f108dd93f59735b939e182ccc8b0" ns2:_="" ns3:_="">
    <xsd:import namespace="8ae472bc-4104-4647-9818-89ace5f4c3bd"/>
    <xsd:import namespace="7172cb9b-8d01-4c70-ad7e-e3825cab99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472bc-4104-4647-9818-89ace5f4c3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2cb9b-8d01-4c70-ad7e-e3825cab99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F7FB3C-80D1-45E3-84AA-EC98B64950E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8ae472bc-4104-4647-9818-89ace5f4c3bd"/>
    <ds:schemaRef ds:uri="http://schemas.openxmlformats.org/package/2006/metadata/core-properties"/>
    <ds:schemaRef ds:uri="7172cb9b-8d01-4c70-ad7e-e3825cab99e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B74FF5D-103C-4EF4-9B23-17515C409F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5CBCD5-ECC6-46D6-A535-71838C34A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e472bc-4104-4647-9818-89ace5f4c3bd"/>
    <ds:schemaRef ds:uri="7172cb9b-8d01-4c70-ad7e-e3825cab99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1. Mapa de riscos </vt:lpstr>
      <vt:lpstr>Impacte sobre objectius</vt:lpstr>
      <vt:lpstr>2. Càlcul de risc residual</vt:lpstr>
      <vt:lpstr>'1. Mapa de riscos '!Àrea_d'impressió</vt:lpstr>
      <vt:lpstr>'2. Càlcul de risc residual'!Àrea_d'impressió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Mapa de riscos del Pla de mesures antifrau en l’execució d’actuacions finançades pels fons del Mecanisme de Recuperació i Resiliència a la Generalitat de Catalunya</dc:title>
  <dc:subject/>
  <dc:creator>Departament d'Economia i Hisenda</dc:creator>
  <cp:keywords>"riscos, antifrau, mrr, catalunya"</cp:keywords>
  <dc:description/>
  <cp:lastModifiedBy>Administrador</cp:lastModifiedBy>
  <cp:revision/>
  <cp:lastPrinted>2022-10-10T09:59:03Z</cp:lastPrinted>
  <dcterms:created xsi:type="dcterms:W3CDTF">2017-05-09T14:17:41Z</dcterms:created>
  <dcterms:modified xsi:type="dcterms:W3CDTF">2023-03-16T09:23:56Z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0x010100EE973A71F9266D44A4A3CE78279F0943</vt:lpwstr>
  </property>
</Properties>
</file>